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вересень" sheetId="1" r:id="rId1"/>
  </sheets>
  <calcPr calcId="144525"/>
</workbook>
</file>

<file path=xl/calcChain.xml><?xml version="1.0" encoding="utf-8"?>
<calcChain xmlns="http://schemas.openxmlformats.org/spreadsheetml/2006/main">
  <c r="L11" i="1" l="1"/>
  <c r="J10" i="1" l="1"/>
  <c r="I10" i="1"/>
  <c r="M11" i="1" l="1"/>
  <c r="U11" i="1" l="1"/>
  <c r="T11" i="1" l="1"/>
  <c r="P11" i="1"/>
  <c r="O9" i="1"/>
  <c r="Q9" i="1" s="1"/>
  <c r="O10" i="1"/>
  <c r="O8" i="1"/>
  <c r="Q8" i="1" s="1"/>
  <c r="Q10" i="1" l="1"/>
  <c r="R10" i="1"/>
  <c r="R9" i="1"/>
  <c r="S11" i="1"/>
  <c r="R8" i="1"/>
  <c r="G11" i="1"/>
  <c r="H11" i="1"/>
  <c r="I11" i="1"/>
  <c r="J11" i="1"/>
  <c r="K11" i="1"/>
  <c r="N11" i="1"/>
  <c r="O11" i="1"/>
  <c r="V10" i="1" l="1"/>
  <c r="W10" i="1" s="1"/>
  <c r="R11" i="1"/>
  <c r="V9" i="1"/>
  <c r="W9" i="1" s="1"/>
  <c r="V8" i="1"/>
  <c r="Q11" i="1"/>
  <c r="V11" i="1" l="1"/>
  <c r="W8" i="1"/>
  <c r="W11" i="1" s="1"/>
</calcChain>
</file>

<file path=xl/sharedStrings.xml><?xml version="1.0" encoding="utf-8"?>
<sst xmlns="http://schemas.openxmlformats.org/spreadsheetml/2006/main" count="35" uniqueCount="35">
  <si>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</si>
  <si>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</si>
  <si>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</si>
  <si>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</si>
  <si>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</si>
  <si>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</si>
  <si>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</si>
  <si>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</si>
  <si>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</si>
  <si>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</si>
  <si>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</si>
  <si>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</si>
  <si>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</si>
  <si>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</si>
  <si>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</si>
  <si>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</si>
  <si>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</si>
  <si>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</si>
  <si>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</si>
  <si>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</si>
  <si>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</si>
  <si>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</si>
  <si>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</si>
  <si>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</si>
  <si>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</si>
  <si>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</si>
  <si>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</si>
  <si>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</si>
  <si>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</si>
  <si>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</si>
  <si>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</si>
  <si>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</si>
  <si>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Матеріальна допомога на оздоровлення</t>
  </si>
  <si>
    <t>Відпускні</t>
  </si>
  <si>
    <t>За жовтень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</si>
</sst>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</xf>
    <xf numFmtId="4" fontId="1" fillId="33" borderId="10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textRotation="90" wrapText="1"/>
    </xf>
    <xf numFmtId="0" fontId="27" fillId="0" borderId="0" xfId="0" applyFont="1"/>
    <xf numFmtId="0" fontId="29" fillId="33" borderId="10" xfId="0" applyNumberFormat="1" applyFont="1" applyFill="1" applyBorder="1" applyAlignment="1" applyProtection="1">
      <alignment horizontal="center" vertical="center" textRotation="90" wrapText="1"/>
    </xf>
    <xf numFmtId="0" fontId="30" fillId="33" borderId="10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0" fontId="24" fillId="33" borderId="12" xfId="0" applyNumberFormat="1" applyFont="1" applyFill="1" applyBorder="1" applyAlignment="1" applyProtection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5" fillId="33" borderId="11" xfId="0" applyNumberFormat="1" applyFont="1" applyFill="1" applyBorder="1" applyAlignment="1" applyProtection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9" fillId="33" borderId="11" xfId="0" applyNumberFormat="1" applyFont="1" applyFill="1" applyBorder="1" applyAlignment="1" applyProtection="1">
      <alignment horizontal="center" vertical="center" textRotation="90" wrapText="1"/>
    </xf>
    <xf numFmtId="0" fontId="29" fillId="33" borderId="12" xfId="0" applyNumberFormat="1" applyFont="1" applyFill="1" applyBorder="1" applyAlignment="1" applyProtection="1">
      <alignment horizontal="center" vertical="center" textRotation="90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topLeftCell="A4" zoomScaleNormal="100" zoomScaleSheetLayoutView="100" workbookViewId="0">
      <selection activeCell="P16" sqref="P16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8" width="8.42578125" customWidth="1"/>
    <col min="9" max="10" width="8.5703125" customWidth="1"/>
    <col min="11" max="11" width="6" bestFit="1" customWidth="1"/>
    <col min="12" max="12" width="7.5703125" customWidth="1"/>
    <col min="13" max="13" width="7.85546875" bestFit="1" customWidth="1"/>
    <col min="14" max="14" width="7" customWidth="1"/>
    <col min="15" max="15" width="7.85546875" bestFit="1" customWidth="1"/>
    <col min="16" max="16" width="8.140625" customWidth="1"/>
    <col min="17" max="17" width="8.28515625" customWidth="1"/>
    <col min="18" max="18" width="6.85546875" customWidth="1"/>
    <col min="19" max="21" width="7.5703125" customWidth="1"/>
    <col min="22" max="22" width="7.85546875" bestFit="1" customWidth="1"/>
    <col min="23" max="23" width="8.42578125" customWidth="1"/>
  </cols>
  <sheetData>
    <row r="1" spans="1:24" ht="41.25" customHeight="1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2" spans="1:24" ht="39" customHeight="1" x14ac:dyDescent="0.2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5"/>
    </row>
    <row r="3" spans="1:24" ht="24.75" customHeight="1" x14ac:dyDescent="0.25">
      <c r="A3" s="8"/>
      <c r="B3" s="8"/>
      <c r="C3" s="8"/>
      <c r="D3" s="8"/>
      <c r="E3" s="8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4"/>
      <c r="P3" s="4"/>
      <c r="Q3" s="8"/>
      <c r="R3" s="8"/>
      <c r="S3" s="8"/>
      <c r="T3" s="8"/>
      <c r="U3" s="8"/>
      <c r="V3" s="8"/>
      <c r="W3" s="8"/>
      <c r="X3" s="8"/>
    </row>
    <row r="4" spans="1:24" ht="16.5" customHeight="1" x14ac:dyDescent="0.25">
      <c r="A4" s="8"/>
      <c r="B4" s="8"/>
      <c r="C4" s="8"/>
      <c r="D4" s="8"/>
      <c r="E4" s="8"/>
      <c r="F4" s="24" t="s">
        <v>34</v>
      </c>
      <c r="G4" s="24"/>
      <c r="H4" s="24"/>
      <c r="I4" s="24"/>
      <c r="J4" s="24"/>
      <c r="K4" s="24"/>
      <c r="L4" s="24"/>
      <c r="M4" s="24"/>
      <c r="N4" s="24"/>
      <c r="O4" s="24"/>
      <c r="P4" s="4"/>
      <c r="Q4" s="8"/>
      <c r="R4" s="8"/>
      <c r="S4" s="8"/>
      <c r="T4" s="8"/>
      <c r="U4" s="8"/>
      <c r="V4" s="8"/>
      <c r="W4" s="8"/>
      <c r="X4" s="8"/>
    </row>
    <row r="5" spans="1:24" ht="4.5" customHeight="1" x14ac:dyDescent="0.25">
      <c r="A5" s="8"/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8"/>
      <c r="X5" s="8"/>
    </row>
    <row r="6" spans="1:24" ht="15" customHeight="1" x14ac:dyDescent="0.25">
      <c r="A6" s="26"/>
      <c r="B6" s="2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8" t="s">
        <v>20</v>
      </c>
      <c r="X6" s="8"/>
    </row>
    <row r="7" spans="1:24" ht="151.5" customHeight="1" x14ac:dyDescent="0.25">
      <c r="A7" s="6" t="s">
        <v>1</v>
      </c>
      <c r="B7" s="19" t="s">
        <v>2</v>
      </c>
      <c r="C7" s="20"/>
      <c r="D7" s="6" t="s">
        <v>3</v>
      </c>
      <c r="E7" s="21" t="s">
        <v>16</v>
      </c>
      <c r="F7" s="22"/>
      <c r="G7" s="9" t="s">
        <v>12</v>
      </c>
      <c r="H7" s="9" t="s">
        <v>13</v>
      </c>
      <c r="I7" s="9" t="s">
        <v>14</v>
      </c>
      <c r="J7" s="9" t="s">
        <v>15</v>
      </c>
      <c r="K7" s="9" t="s">
        <v>23</v>
      </c>
      <c r="L7" s="9" t="s">
        <v>33</v>
      </c>
      <c r="M7" s="9" t="s">
        <v>32</v>
      </c>
      <c r="N7" s="9" t="s">
        <v>31</v>
      </c>
      <c r="O7" s="7" t="s">
        <v>4</v>
      </c>
      <c r="P7" s="7" t="s">
        <v>24</v>
      </c>
      <c r="Q7" s="9" t="s">
        <v>17</v>
      </c>
      <c r="R7" s="9" t="s">
        <v>18</v>
      </c>
      <c r="S7" s="9" t="s">
        <v>19</v>
      </c>
      <c r="T7" s="9" t="s">
        <v>25</v>
      </c>
      <c r="U7" s="7" t="s">
        <v>30</v>
      </c>
      <c r="V7" s="7" t="s">
        <v>5</v>
      </c>
      <c r="W7" s="7" t="s">
        <v>28</v>
      </c>
      <c r="X7" s="8"/>
    </row>
    <row r="8" spans="1:24" ht="48" customHeight="1" x14ac:dyDescent="0.25">
      <c r="A8" s="1">
        <v>1</v>
      </c>
      <c r="B8" s="11" t="s">
        <v>7</v>
      </c>
      <c r="C8" s="12"/>
      <c r="D8" s="10" t="s">
        <v>8</v>
      </c>
      <c r="E8" s="13">
        <v>15</v>
      </c>
      <c r="F8" s="14"/>
      <c r="G8" s="3">
        <v>8000</v>
      </c>
      <c r="H8" s="3">
        <v>500</v>
      </c>
      <c r="I8" s="3">
        <v>4000</v>
      </c>
      <c r="J8" s="3">
        <v>11200</v>
      </c>
      <c r="K8" s="3">
        <v>297.14</v>
      </c>
      <c r="L8" s="3">
        <v>11427.65</v>
      </c>
      <c r="M8" s="3">
        <v>0</v>
      </c>
      <c r="N8" s="3">
        <v>0</v>
      </c>
      <c r="O8" s="3">
        <f>SUM(G8:N8)</f>
        <v>35424.79</v>
      </c>
      <c r="P8" s="3">
        <v>12600</v>
      </c>
      <c r="Q8" s="3">
        <f>ROUND((O8)*0.18,2)</f>
        <v>6376.46</v>
      </c>
      <c r="R8" s="3">
        <f>ROUND((O8)*1.5%,2)</f>
        <v>531.37</v>
      </c>
      <c r="S8" s="3">
        <v>0</v>
      </c>
      <c r="T8" s="3">
        <v>0</v>
      </c>
      <c r="U8" s="3">
        <v>9199.26</v>
      </c>
      <c r="V8" s="3">
        <f>SUM(P8:U8)</f>
        <v>28707.089999999997</v>
      </c>
      <c r="W8" s="3">
        <f>O8-V8</f>
        <v>6717.7000000000044</v>
      </c>
    </row>
    <row r="9" spans="1:24" ht="99.75" customHeight="1" x14ac:dyDescent="0.25">
      <c r="A9" s="1">
        <v>2</v>
      </c>
      <c r="B9" s="11" t="s">
        <v>9</v>
      </c>
      <c r="C9" s="12"/>
      <c r="D9" s="10" t="s">
        <v>10</v>
      </c>
      <c r="E9" s="13">
        <v>21</v>
      </c>
      <c r="F9" s="14"/>
      <c r="G9" s="3">
        <v>9800</v>
      </c>
      <c r="H9" s="3">
        <v>600</v>
      </c>
      <c r="I9" s="3">
        <v>4900</v>
      </c>
      <c r="J9" s="3">
        <v>9800</v>
      </c>
      <c r="K9" s="3">
        <v>416</v>
      </c>
      <c r="L9" s="3">
        <v>0</v>
      </c>
      <c r="M9" s="3">
        <v>0</v>
      </c>
      <c r="N9" s="3">
        <v>9800</v>
      </c>
      <c r="O9" s="3">
        <f>SUM(G9:N9)</f>
        <v>35316</v>
      </c>
      <c r="P9" s="3">
        <v>15000</v>
      </c>
      <c r="Q9" s="3">
        <f>ROUND((O9)*0.18,2)</f>
        <v>6356.88</v>
      </c>
      <c r="R9" s="3">
        <f>ROUND((O9)*1.5%,2)</f>
        <v>529.74</v>
      </c>
      <c r="S9" s="3">
        <v>0</v>
      </c>
      <c r="T9" s="3">
        <v>0</v>
      </c>
      <c r="U9" s="3">
        <v>0</v>
      </c>
      <c r="V9" s="3">
        <f>SUM(P9:U9)</f>
        <v>21886.620000000003</v>
      </c>
      <c r="W9" s="3">
        <f t="shared" ref="W9:W10" si="0">O9-V9</f>
        <v>13429.379999999997</v>
      </c>
    </row>
    <row r="10" spans="1:24" ht="94.5" customHeight="1" x14ac:dyDescent="0.25">
      <c r="A10" s="1">
        <v>3</v>
      </c>
      <c r="B10" s="11" t="s">
        <v>22</v>
      </c>
      <c r="C10" s="12"/>
      <c r="D10" s="10" t="s">
        <v>21</v>
      </c>
      <c r="E10" s="13">
        <v>21</v>
      </c>
      <c r="F10" s="14"/>
      <c r="G10" s="3">
        <v>9800</v>
      </c>
      <c r="H10" s="3">
        <v>800</v>
      </c>
      <c r="I10" s="3">
        <f>G10*50%</f>
        <v>4900</v>
      </c>
      <c r="J10" s="3">
        <f>G10*100%</f>
        <v>9800</v>
      </c>
      <c r="K10" s="3">
        <v>416</v>
      </c>
      <c r="L10" s="3">
        <v>0</v>
      </c>
      <c r="M10" s="3">
        <v>0</v>
      </c>
      <c r="N10" s="3">
        <v>0</v>
      </c>
      <c r="O10" s="3">
        <f>SUM(G10:N10)</f>
        <v>25716</v>
      </c>
      <c r="P10" s="3">
        <v>9800</v>
      </c>
      <c r="Q10" s="3">
        <f t="shared" ref="Q10" si="1">ROUND((O10)*0.18,2)</f>
        <v>4628.88</v>
      </c>
      <c r="R10" s="3">
        <f>ROUND((O10)*1.5%,2)</f>
        <v>385.74</v>
      </c>
      <c r="S10" s="3">
        <v>0</v>
      </c>
      <c r="T10" s="3">
        <v>50</v>
      </c>
      <c r="U10" s="3">
        <v>0</v>
      </c>
      <c r="V10" s="3">
        <f>SUM(P10:U10)</f>
        <v>14864.62</v>
      </c>
      <c r="W10" s="3">
        <f t="shared" si="0"/>
        <v>10851.38</v>
      </c>
    </row>
    <row r="11" spans="1:24" ht="22.5" customHeight="1" x14ac:dyDescent="0.25">
      <c r="A11" s="11" t="s">
        <v>6</v>
      </c>
      <c r="B11" s="15"/>
      <c r="C11" s="15"/>
      <c r="D11" s="16"/>
      <c r="E11" s="17" t="s">
        <v>11</v>
      </c>
      <c r="F11" s="18"/>
      <c r="G11" s="2">
        <f>SUM(G8:G10)</f>
        <v>27600</v>
      </c>
      <c r="H11" s="2">
        <f t="shared" ref="H11:W11" si="2">SUM(H8:H10)</f>
        <v>1900</v>
      </c>
      <c r="I11" s="2">
        <f t="shared" si="2"/>
        <v>13800</v>
      </c>
      <c r="J11" s="2">
        <f t="shared" si="2"/>
        <v>30800</v>
      </c>
      <c r="K11" s="2">
        <f t="shared" si="2"/>
        <v>1129.1399999999999</v>
      </c>
      <c r="L11" s="2">
        <f t="shared" si="2"/>
        <v>11427.65</v>
      </c>
      <c r="M11" s="2">
        <f>SUM(M8:M10)</f>
        <v>0</v>
      </c>
      <c r="N11" s="2">
        <f t="shared" si="2"/>
        <v>9800</v>
      </c>
      <c r="O11" s="2">
        <f t="shared" si="2"/>
        <v>96456.790000000008</v>
      </c>
      <c r="P11" s="2">
        <f t="shared" si="2"/>
        <v>37400</v>
      </c>
      <c r="Q11" s="2">
        <f t="shared" si="2"/>
        <v>17362.22</v>
      </c>
      <c r="R11" s="2">
        <f t="shared" si="2"/>
        <v>1446.8500000000001</v>
      </c>
      <c r="S11" s="2">
        <f t="shared" si="2"/>
        <v>0</v>
      </c>
      <c r="T11" s="2">
        <f t="shared" si="2"/>
        <v>50</v>
      </c>
      <c r="U11" s="2">
        <f t="shared" si="2"/>
        <v>9199.26</v>
      </c>
      <c r="V11" s="2">
        <f t="shared" si="2"/>
        <v>65458.33</v>
      </c>
      <c r="W11" s="2">
        <f t="shared" si="2"/>
        <v>30998.46</v>
      </c>
    </row>
    <row r="12" spans="1:24" ht="9.9499999999999993" customHeight="1" x14ac:dyDescent="0.25"/>
  </sheetData>
  <mergeCells count="16">
    <mergeCell ref="A1:J1"/>
    <mergeCell ref="F3:O3"/>
    <mergeCell ref="F4:O4"/>
    <mergeCell ref="B5:V5"/>
    <mergeCell ref="A6:B6"/>
    <mergeCell ref="A2:V2"/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</mergeCells>
  <pageMargins left="0.19685039370078741" right="0.19685039370078741" top="0.39370078740157483" bottom="0.39370078740157483" header="0.51181102362204722" footer="0.51181102362204722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2022-09-30T11:01:15Z</cp:lastPrinted>
  <dcterms:created xsi:type="dcterms:W3CDTF">2021-12-21T12:21:16Z</dcterms:created>
  <dcterms:modified xsi:type="dcterms:W3CDTF">2022-11-01T08:16:36Z</dcterms:modified>
</cp:coreProperties>
</file>